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bchoďák\"/>
    </mc:Choice>
  </mc:AlternateContent>
  <xr:revisionPtr revIDLastSave="0" documentId="13_ncr:1_{A538003C-7F7F-47F5-9155-6A7D78D5CCC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eník betonových směsí" sheetId="1" r:id="rId1"/>
    <sheet name="čerpání a doprava betonu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F7" i="2" s="1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G27" i="2"/>
  <c r="G28" i="2"/>
  <c r="G29" i="2"/>
  <c r="G30" i="2"/>
  <c r="G31" i="2"/>
  <c r="G35" i="2"/>
  <c r="G36" i="2"/>
  <c r="G37" i="2"/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0" i="1"/>
  <c r="F29" i="1"/>
  <c r="N18" i="1"/>
  <c r="N19" i="1"/>
  <c r="N20" i="1"/>
  <c r="N21" i="1"/>
  <c r="N22" i="1"/>
  <c r="N23" i="1"/>
  <c r="N24" i="1"/>
  <c r="N26" i="1"/>
  <c r="F24" i="1"/>
  <c r="F19" i="1"/>
  <c r="F20" i="1"/>
  <c r="F21" i="1"/>
  <c r="F22" i="1"/>
  <c r="F18" i="1"/>
  <c r="F17" i="1"/>
  <c r="F16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G21" i="1" l="1"/>
  <c r="I21" i="1"/>
  <c r="J21" i="1" s="1"/>
  <c r="G22" i="1" l="1"/>
  <c r="I22" i="1"/>
  <c r="J22" i="1" s="1"/>
  <c r="G49" i="1" l="1"/>
  <c r="I49" i="1"/>
  <c r="J49" i="1" s="1"/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9" i="1"/>
  <c r="G17" i="1"/>
  <c r="G18" i="1"/>
  <c r="G19" i="1"/>
  <c r="G20" i="1"/>
  <c r="G24" i="1"/>
  <c r="G16" i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29" i="1"/>
  <c r="J29" i="1" s="1"/>
  <c r="I18" i="1"/>
  <c r="J18" i="1" s="1"/>
  <c r="I19" i="1"/>
  <c r="J19" i="1" s="1"/>
  <c r="I20" i="1"/>
  <c r="J20" i="1" s="1"/>
  <c r="I24" i="1"/>
  <c r="J24" i="1" s="1"/>
  <c r="I25" i="1"/>
  <c r="J25" i="1" s="1"/>
  <c r="I17" i="1"/>
  <c r="J17" i="1" s="1"/>
  <c r="I16" i="1" l="1"/>
  <c r="J16" i="1" s="1"/>
</calcChain>
</file>

<file path=xl/sharedStrings.xml><?xml version="1.0" encoding="utf-8"?>
<sst xmlns="http://schemas.openxmlformats.org/spreadsheetml/2006/main" count="167" uniqueCount="103">
  <si>
    <t>Provozovna Svrkyně</t>
  </si>
  <si>
    <t>druh betonu</t>
  </si>
  <si>
    <t>konzistence</t>
  </si>
  <si>
    <t>SVP</t>
  </si>
  <si>
    <t>Dmax</t>
  </si>
  <si>
    <r>
      <t>cena 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</si>
  <si>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S1-S2</t>
  </si>
  <si>
    <t xml:space="preserve">nebo 775 281 543 </t>
  </si>
  <si>
    <t>cena</t>
  </si>
  <si>
    <t>vč 21% DPH</t>
  </si>
  <si>
    <t>C8/10</t>
  </si>
  <si>
    <t>C12/15</t>
  </si>
  <si>
    <t>X0</t>
  </si>
  <si>
    <t>C16/20</t>
  </si>
  <si>
    <t>C20/25</t>
  </si>
  <si>
    <t>X0,XC1</t>
  </si>
  <si>
    <t>S1</t>
  </si>
  <si>
    <t>X0,XC1-3</t>
  </si>
  <si>
    <t>C25/30</t>
  </si>
  <si>
    <t>C30/37</t>
  </si>
  <si>
    <t>stupně vlivu prostředí</t>
  </si>
  <si>
    <t>110 00 Praha 1</t>
  </si>
  <si>
    <t>IČO: 27617238   DIČ: CZ27617238</t>
  </si>
  <si>
    <t>Společnost je zapsaná v obchodním rejsříku u Městského soudu v Praze oddíl C, vložka 119214</t>
  </si>
  <si>
    <t>Při větším nebo pravidelném odběru poskytujeme slevu formou individuální cenové nabídky.</t>
  </si>
  <si>
    <t>číslo rec.</t>
  </si>
  <si>
    <t>Cementové potěry</t>
  </si>
  <si>
    <t>potěry dle</t>
  </si>
  <si>
    <t>pevnosti</t>
  </si>
  <si>
    <t xml:space="preserve">cena </t>
  </si>
  <si>
    <r>
      <t>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</si>
  <si>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směs stmelená</t>
  </si>
  <si>
    <t>cementem SSC 3/4</t>
  </si>
  <si>
    <t>CP 20</t>
  </si>
  <si>
    <t>CP 25</t>
  </si>
  <si>
    <t>CP 30</t>
  </si>
  <si>
    <t>CP 15</t>
  </si>
  <si>
    <t>ČERPÁNÍ BETONU - PUTZMEISTER</t>
  </si>
  <si>
    <t>M32</t>
  </si>
  <si>
    <t xml:space="preserve">příprava + mytí </t>
  </si>
  <si>
    <t xml:space="preserve">čerpání betonu  </t>
  </si>
  <si>
    <t>přídavné hadice</t>
  </si>
  <si>
    <t>čerpání drátkobetonu</t>
  </si>
  <si>
    <t>marný výjezd čerpadla vinou stavby</t>
  </si>
  <si>
    <t>nájezdová chem.čerpadla na hadice</t>
  </si>
  <si>
    <t>bez možnosti odložení zbytku na stavbě</t>
  </si>
  <si>
    <t>bez DPH</t>
  </si>
  <si>
    <t>vč.21%DPH</t>
  </si>
  <si>
    <t>minimálně 1 hod</t>
  </si>
  <si>
    <t>jednorázově</t>
  </si>
  <si>
    <t>/bm den</t>
  </si>
  <si>
    <r>
      <t>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</si>
  <si>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t>/účtováno po 15 min</t>
  </si>
  <si>
    <t>DOPRAVA BETONU</t>
  </si>
  <si>
    <t>přistavení vozidla na staveniště 0 - 25 km</t>
  </si>
  <si>
    <t>přistavení vozidla na staveniště 26 - 50 km</t>
  </si>
  <si>
    <t>přistavení vozidla na staveniště 51 - 75 km</t>
  </si>
  <si>
    <t>1.pásmo</t>
  </si>
  <si>
    <t>2.pásmo</t>
  </si>
  <si>
    <t>3.pásmo</t>
  </si>
  <si>
    <t>4.pásmo</t>
  </si>
  <si>
    <t>5.pásmo</t>
  </si>
  <si>
    <t>6.pásmo</t>
  </si>
  <si>
    <t>7.pásmo</t>
  </si>
  <si>
    <t>8.pásmo</t>
  </si>
  <si>
    <t>a zpět</t>
  </si>
  <si>
    <t>Vzdálenost tam</t>
  </si>
  <si>
    <t>Nakládka a prvních 30 minut vykládky od příjezdu na stavbu je zdarma.</t>
  </si>
  <si>
    <r>
      <t>Doprava betonu autodomíchávačem se vždy účtuje minimálně 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b/>
        <sz val="8"/>
        <color theme="1"/>
        <rFont val="Calibri"/>
        <family val="2"/>
        <charset val="238"/>
        <scheme val="minor"/>
      </rPr>
      <t>.</t>
    </r>
  </si>
  <si>
    <t>9.pásmo</t>
  </si>
  <si>
    <t>do 5 km</t>
  </si>
  <si>
    <r>
      <t>cena kč/m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</si>
  <si>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cena Kč/m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</si>
  <si>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t>nad 5 km do 10 km</t>
  </si>
  <si>
    <t>nad 10 km do 15 km</t>
  </si>
  <si>
    <t>nad 15 km do 20 km</t>
  </si>
  <si>
    <t>nad 20 km do 25 km</t>
  </si>
  <si>
    <t>nad 25 km do 30 km</t>
  </si>
  <si>
    <t>nad 30 km do 35 km</t>
  </si>
  <si>
    <t>nad 35 km do 40 km</t>
  </si>
  <si>
    <t xml:space="preserve">nad 40 km </t>
  </si>
  <si>
    <t>po dohodě</t>
  </si>
  <si>
    <t>S3-S4</t>
  </si>
  <si>
    <t xml:space="preserve">X0,XC1-2  </t>
  </si>
  <si>
    <t>X0,XC1-2</t>
  </si>
  <si>
    <t>X0,XC1-3,XD1-2,XF1,XA1</t>
  </si>
  <si>
    <t>X0,XC1-4,XD1-2,XF1,XA1</t>
  </si>
  <si>
    <t>X0,XC1-4,XD1-2,XF2-3,XA1,XM1-2</t>
  </si>
  <si>
    <t xml:space="preserve">S1  </t>
  </si>
  <si>
    <t>X0,XC1-4,XD1-3,XF1,XA1</t>
  </si>
  <si>
    <t>X0,XC1-4,XD1-3,XF2-4,XA1,XM1-2</t>
  </si>
  <si>
    <t>CP 10</t>
  </si>
  <si>
    <t>Každých dalších započatých 15 minut vykládky 180,-Kč bez DPH/218,-Kč včetně DPH</t>
  </si>
  <si>
    <t>TRAKTOR BAGR</t>
  </si>
  <si>
    <t xml:space="preserve"> /hod</t>
  </si>
  <si>
    <t>info@defbeton.cz</t>
  </si>
  <si>
    <t>C35/45</t>
  </si>
  <si>
    <t>Betony dle ČSN EN 206 + A1 a ČSN P 73 2404</t>
  </si>
  <si>
    <t>cementem SSC 8/10</t>
  </si>
  <si>
    <t>CP 40</t>
  </si>
  <si>
    <t>Maloobchodní ceník směsí 2020</t>
  </si>
  <si>
    <t>objednávky tel:775 865 163</t>
  </si>
  <si>
    <t xml:space="preserve">Havelská 499/27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</si>
</sst>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u/>
      <sz val="11"/>
      <color theme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4" fillId="0" borderId="0" xfId="0" applyFont="1"/>
    <xf numFmtId="0" fontId="0" fillId="3" borderId="7" xfId="0" applyFill="1" applyBorder="1"/>
    <xf numFmtId="0" fontId="10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8" xfId="0" applyFont="1" applyBorder="1"/>
    <xf numFmtId="0" fontId="3" fillId="0" borderId="5" xfId="0" applyFont="1" applyBorder="1"/>
    <xf numFmtId="164" fontId="10" fillId="5" borderId="11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3" fillId="2" borderId="8" xfId="0" applyNumberFormat="1" applyFont="1" applyFill="1" applyBorder="1"/>
    <xf numFmtId="164" fontId="4" fillId="2" borderId="1" xfId="0" applyNumberFormat="1" applyFont="1" applyFill="1" applyBorder="1"/>
    <xf numFmtId="164" fontId="0" fillId="2" borderId="7" xfId="0" applyNumberFormat="1" applyFill="1" applyBorder="1"/>
    <xf numFmtId="1" fontId="0" fillId="4" borderId="0" xfId="0" applyNumberFormat="1" applyFill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0" fillId="0" borderId="0" xfId="0" applyNumberFormat="1" applyBorder="1"/>
    <xf numFmtId="1" fontId="0" fillId="4" borderId="1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3" borderId="8" xfId="0" applyFill="1" applyBorder="1"/>
    <xf numFmtId="0" fontId="4" fillId="7" borderId="2" xfId="0" applyFont="1" applyFill="1" applyBorder="1"/>
    <xf numFmtId="0" fontId="4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0" fontId="4" fillId="7" borderId="4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0" fontId="9" fillId="7" borderId="4" xfId="0" applyFont="1" applyFill="1" applyBorder="1"/>
    <xf numFmtId="0" fontId="0" fillId="7" borderId="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10" fillId="6" borderId="13" xfId="0" applyFont="1" applyFill="1" applyBorder="1"/>
    <xf numFmtId="0" fontId="10" fillId="6" borderId="9" xfId="0" applyFont="1" applyFill="1" applyBorder="1"/>
    <xf numFmtId="0" fontId="10" fillId="6" borderId="10" xfId="0" applyFont="1" applyFill="1" applyBorder="1"/>
    <xf numFmtId="0" fontId="3" fillId="6" borderId="9" xfId="0" applyFont="1" applyFill="1" applyBorder="1" applyAlignment="1">
      <alignment horizontal="center"/>
    </xf>
    <xf numFmtId="164" fontId="10" fillId="6" borderId="11" xfId="0" applyNumberFormat="1" applyFont="1" applyFill="1" applyBorder="1" applyAlignment="1">
      <alignment horizontal="center"/>
    </xf>
    <xf numFmtId="0" fontId="10" fillId="6" borderId="12" xfId="0" applyFont="1" applyFill="1" applyBorder="1"/>
    <xf numFmtId="0" fontId="10" fillId="6" borderId="14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3" fillId="6" borderId="2" xfId="0" applyFont="1" applyFill="1" applyBorder="1" applyAlignment="1">
      <alignment horizontal="center"/>
    </xf>
    <xf numFmtId="0" fontId="10" fillId="6" borderId="11" xfId="0" applyFont="1" applyFill="1" applyBorder="1"/>
    <xf numFmtId="164" fontId="10" fillId="6" borderId="9" xfId="0" applyNumberFormat="1" applyFont="1" applyFill="1" applyBorder="1"/>
    <xf numFmtId="164" fontId="10" fillId="6" borderId="11" xfId="0" applyNumberFormat="1" applyFont="1" applyFill="1" applyBorder="1"/>
    <xf numFmtId="0" fontId="10" fillId="6" borderId="1" xfId="0" applyFont="1" applyFill="1" applyBorder="1"/>
    <xf numFmtId="164" fontId="10" fillId="6" borderId="2" xfId="0" applyNumberFormat="1" applyFont="1" applyFill="1" applyBorder="1"/>
    <xf numFmtId="164" fontId="10" fillId="6" borderId="3" xfId="0" applyNumberFormat="1" applyFont="1" applyFill="1" applyBorder="1"/>
    <xf numFmtId="164" fontId="10" fillId="6" borderId="1" xfId="0" applyNumberFormat="1" applyFont="1" applyFill="1" applyBorder="1"/>
    <xf numFmtId="0" fontId="10" fillId="6" borderId="6" xfId="0" applyFont="1" applyFill="1" applyBorder="1"/>
    <xf numFmtId="0" fontId="10" fillId="6" borderId="7" xfId="0" applyFont="1" applyFill="1" applyBorder="1"/>
    <xf numFmtId="0" fontId="3" fillId="6" borderId="6" xfId="0" applyFont="1" applyFill="1" applyBorder="1"/>
    <xf numFmtId="164" fontId="10" fillId="6" borderId="8" xfId="0" applyNumberFormat="1" applyFont="1" applyFill="1" applyBorder="1"/>
    <xf numFmtId="164" fontId="10" fillId="6" borderId="7" xfId="0" applyNumberFormat="1" applyFont="1" applyFill="1" applyBorder="1"/>
    <xf numFmtId="0" fontId="10" fillId="6" borderId="8" xfId="0" applyFont="1" applyFill="1" applyBorder="1"/>
    <xf numFmtId="164" fontId="10" fillId="6" borderId="6" xfId="0" applyNumberFormat="1" applyFont="1" applyFill="1" applyBorder="1"/>
    <xf numFmtId="164" fontId="10" fillId="6" borderId="4" xfId="0" applyNumberFormat="1" applyFont="1" applyFill="1" applyBorder="1"/>
    <xf numFmtId="6" fontId="10" fillId="6" borderId="9" xfId="0" applyNumberFormat="1" applyFont="1" applyFill="1" applyBorder="1"/>
    <xf numFmtId="6" fontId="10" fillId="6" borderId="10" xfId="0" applyNumberFormat="1" applyFont="1" applyFill="1" applyBorder="1"/>
    <xf numFmtId="0" fontId="0" fillId="6" borderId="11" xfId="0" applyFill="1" applyBorder="1"/>
    <xf numFmtId="0" fontId="0" fillId="8" borderId="0" xfId="0" applyFill="1"/>
    <xf numFmtId="0" fontId="8" fillId="8" borderId="0" xfId="0" applyFont="1" applyFill="1"/>
    <xf numFmtId="0" fontId="4" fillId="8" borderId="0" xfId="0" applyFont="1" applyFill="1"/>
    <xf numFmtId="0" fontId="7" fillId="8" borderId="0" xfId="1" applyFont="1" applyFill="1"/>
    <xf numFmtId="0" fontId="0" fillId="8" borderId="0" xfId="0" applyFill="1" applyBorder="1"/>
    <xf numFmtId="164" fontId="0" fillId="8" borderId="0" xfId="0" applyNumberFormat="1" applyFill="1" applyBorder="1"/>
    <xf numFmtId="164" fontId="0" fillId="8" borderId="0" xfId="0" applyNumberFormat="1" applyFill="1"/>
    <xf numFmtId="0" fontId="10" fillId="8" borderId="0" xfId="0" applyFont="1" applyFill="1"/>
    <xf numFmtId="0" fontId="12" fillId="8" borderId="0" xfId="0" applyFont="1" applyFill="1"/>
    <xf numFmtId="0" fontId="13" fillId="8" borderId="0" xfId="0" applyFont="1" applyFill="1"/>
    <xf numFmtId="0" fontId="14" fillId="8" borderId="0" xfId="0" applyFont="1" applyFill="1"/>
    <xf numFmtId="0" fontId="13" fillId="8" borderId="0" xfId="0" applyFont="1" applyFill="1" applyBorder="1"/>
    <xf numFmtId="0" fontId="15" fillId="8" borderId="0" xfId="0" applyFont="1" applyFill="1"/>
    <xf numFmtId="0" fontId="4" fillId="9" borderId="2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0" fillId="9" borderId="1" xfId="0" applyFill="1" applyBorder="1"/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9" borderId="0" xfId="0" applyFont="1" applyFill="1" applyBorder="1"/>
    <xf numFmtId="0" fontId="0" fillId="9" borderId="0" xfId="0" applyFill="1" applyBorder="1"/>
    <xf numFmtId="0" fontId="4" fillId="9" borderId="0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6" xfId="0" applyFont="1" applyFill="1" applyBorder="1"/>
    <xf numFmtId="0" fontId="4" fillId="9" borderId="7" xfId="0" applyFont="1" applyFill="1" applyBorder="1"/>
    <xf numFmtId="0" fontId="0" fillId="9" borderId="7" xfId="0" applyFill="1" applyBorder="1"/>
    <xf numFmtId="0" fontId="0" fillId="9" borderId="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5" fillId="8" borderId="0" xfId="0" applyFont="1" applyFill="1" applyBorder="1"/>
    <xf numFmtId="164" fontId="4" fillId="9" borderId="1" xfId="0" applyNumberFormat="1" applyFont="1" applyFill="1" applyBorder="1"/>
    <xf numFmtId="164" fontId="4" fillId="9" borderId="3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64" fontId="0" fillId="9" borderId="7" xfId="0" applyNumberFormat="1" applyFill="1" applyBorder="1"/>
    <xf numFmtId="164" fontId="3" fillId="9" borderId="8" xfId="0" applyNumberFormat="1" applyFont="1" applyFill="1" applyBorder="1"/>
    <xf numFmtId="0" fontId="16" fillId="8" borderId="0" xfId="0" applyFont="1" applyFill="1"/>
    <xf numFmtId="0" fontId="17" fillId="8" borderId="0" xfId="0" applyFont="1" applyFill="1"/>
    <xf numFmtId="0" fontId="18" fillId="8" borderId="0" xfId="1" applyFont="1" applyFill="1"/>
    <xf numFmtId="0" fontId="19" fillId="8" borderId="0" xfId="0" applyFont="1" applyFill="1"/>
    <xf numFmtId="0" fontId="20" fillId="8" borderId="0" xfId="0" applyFont="1" applyFill="1"/>
    <xf numFmtId="0" fontId="21" fillId="8" borderId="0" xfId="1" applyFont="1" applyFill="1"/>
    <xf numFmtId="0" fontId="22" fillId="8" borderId="0" xfId="0" applyFont="1" applyFill="1"/>
    <xf numFmtId="0" fontId="10" fillId="9" borderId="14" xfId="0" applyFont="1" applyFill="1" applyBorder="1"/>
    <xf numFmtId="0" fontId="10" fillId="9" borderId="2" xfId="0" applyFont="1" applyFill="1" applyBorder="1"/>
    <xf numFmtId="0" fontId="3" fillId="9" borderId="1" xfId="0" applyFont="1" applyFill="1" applyBorder="1"/>
    <xf numFmtId="0" fontId="3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13" xfId="0" applyFont="1" applyFill="1" applyBorder="1"/>
    <xf numFmtId="0" fontId="10" fillId="9" borderId="4" xfId="0" applyFont="1" applyFill="1" applyBorder="1"/>
    <xf numFmtId="0" fontId="3" fillId="9" borderId="0" xfId="0" applyFont="1" applyFill="1"/>
    <xf numFmtId="0" fontId="3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1" xfId="0" applyFont="1" applyFill="1" applyBorder="1"/>
    <xf numFmtId="0" fontId="10" fillId="9" borderId="3" xfId="0" applyFont="1" applyFill="1" applyBorder="1"/>
    <xf numFmtId="0" fontId="10" fillId="9" borderId="2" xfId="0" applyFont="1" applyFill="1" applyBorder="1" applyAlignment="1">
      <alignment horizontal="center"/>
    </xf>
    <xf numFmtId="0" fontId="10" fillId="9" borderId="6" xfId="0" applyFont="1" applyFill="1" applyBorder="1"/>
    <xf numFmtId="0" fontId="10" fillId="9" borderId="7" xfId="0" applyFont="1" applyFill="1" applyBorder="1"/>
    <xf numFmtId="0" fontId="10" fillId="9" borderId="8" xfId="0" applyFont="1" applyFill="1" applyBorder="1"/>
    <xf numFmtId="0" fontId="10" fillId="9" borderId="6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0" fillId="9" borderId="9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4" fillId="8" borderId="4" xfId="0" applyFont="1" applyFill="1" applyBorder="1"/>
    <xf numFmtId="0" fontId="0" fillId="8" borderId="0" xfId="0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1" fontId="0" fillId="8" borderId="5" xfId="0" applyNumberFormat="1" applyFill="1" applyBorder="1" applyAlignment="1">
      <alignment horizontal="center"/>
    </xf>
    <xf numFmtId="0" fontId="9" fillId="8" borderId="4" xfId="0" applyFont="1" applyFill="1" applyBorder="1"/>
    <xf numFmtId="0" fontId="1" fillId="8" borderId="0" xfId="0" applyFont="1" applyFill="1" applyBorder="1"/>
    <xf numFmtId="0" fontId="9" fillId="8" borderId="6" xfId="0" applyFont="1" applyFill="1" applyBorder="1"/>
    <xf numFmtId="0" fontId="1" fillId="8" borderId="7" xfId="0" applyFont="1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" fontId="0" fillId="8" borderId="1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" fontId="0" fillId="8" borderId="7" xfId="0" applyNumberFormat="1" applyFill="1" applyBorder="1" applyAlignment="1">
      <alignment horizontal="center"/>
    </xf>
    <xf numFmtId="1" fontId="0" fillId="8" borderId="8" xfId="0" applyNumberForma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76200</xdr:rowOff>
    </xdr:from>
    <xdr:to>
      <xdr:col>2</xdr:col>
      <xdr:colOff>752475</xdr:colOff>
      <xdr:row>3</xdr:row>
      <xdr:rowOff>158584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E1CF7CE-728D-453B-8D5A-ADF6BB886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47650"/>
          <a:ext cx="1866900" cy="425284"/>
        </a:xfrm>
        <a:prstGeom prst="rect">
          <a:avLst/>
        </a:prstGeom>
      </xdr:spPr>
    </xdr:pic>
    <xdr:clientData/>
  </xdr:twoCellAnchor>
  <xdr:twoCellAnchor editAs="oneCell">
    <xdr:from>
      <xdr:col>2</xdr:col>
      <xdr:colOff>1381125</xdr:colOff>
      <xdr:row>0</xdr:row>
      <xdr:rowOff>0</xdr:rowOff>
    </xdr:from>
    <xdr:to>
      <xdr:col>4</xdr:col>
      <xdr:colOff>228600</xdr:colOff>
      <xdr:row>7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CB2B17A-FBD4-4460-A143-6D335D04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0"/>
          <a:ext cx="160020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efbeton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opLeftCell="A37" workbookViewId="0">
      <selection activeCell="O1" sqref="O1"/>
    </sheetView>
  </sheetViews>
  <sheetFormatPr defaultRowHeight="15" x14ac:dyDescent="0.25"/>
  <cols>
    <col min="1" max="1" width="7.42578125" customWidth="1"/>
    <col min="2" max="2" width="10.42578125" customWidth="1"/>
    <col min="3" max="3" width="31.28515625" customWidth="1"/>
    <col min="4" max="4" width="10" customWidth="1"/>
    <col min="5" max="5" width="5.42578125" customWidth="1"/>
    <col min="6" max="6" width="9.140625" customWidth="1"/>
    <col min="7" max="7" width="10.42578125" bestFit="1" customWidth="1"/>
    <col min="8" max="8" width="9" customWidth="1"/>
    <col min="9" max="10" width="0" hidden="1" customWidth="1"/>
    <col min="13" max="14" width="0" hidden="1" customWidth="1"/>
  </cols>
  <sheetData>
    <row r="1" spans="1:10" ht="14.1" customHeight="1" x14ac:dyDescent="0.3">
      <c r="A1" s="80" t="s">
        <v>100</v>
      </c>
      <c r="B1" s="80"/>
      <c r="C1" s="80"/>
      <c r="D1" s="72"/>
      <c r="F1" s="110" t="s">
        <v>101</v>
      </c>
      <c r="G1" s="110"/>
      <c r="H1" s="1"/>
      <c r="I1" s="1"/>
    </row>
    <row r="2" spans="1:10" ht="14.1" customHeight="1" x14ac:dyDescent="0.3">
      <c r="A2" s="80"/>
      <c r="B2" s="80"/>
      <c r="C2" s="80"/>
      <c r="D2" s="72"/>
      <c r="F2" s="110" t="s">
        <v>7</v>
      </c>
      <c r="G2" s="110"/>
      <c r="H2" s="1"/>
      <c r="I2" s="1"/>
    </row>
    <row r="3" spans="1:10" ht="14.1" customHeight="1" x14ac:dyDescent="0.3">
      <c r="A3" s="80"/>
      <c r="B3" s="80"/>
      <c r="C3" s="80"/>
      <c r="D3" s="72"/>
      <c r="F3" s="111" t="s">
        <v>95</v>
      </c>
      <c r="G3" s="110"/>
      <c r="H3" s="1"/>
      <c r="I3" s="1"/>
    </row>
    <row r="4" spans="1:10" ht="14.1" customHeight="1" x14ac:dyDescent="0.3">
      <c r="A4" s="80"/>
      <c r="B4" s="80"/>
      <c r="C4" s="80"/>
      <c r="D4" s="72"/>
      <c r="F4" s="108"/>
      <c r="G4" s="107"/>
      <c r="H4" s="1"/>
      <c r="I4" s="1"/>
    </row>
    <row r="5" spans="1:10" ht="14.1" customHeight="1" x14ac:dyDescent="0.3">
      <c r="A5" s="80"/>
      <c r="B5" s="80"/>
      <c r="C5" s="80"/>
      <c r="D5" s="72"/>
      <c r="E5" s="73"/>
      <c r="F5" s="73"/>
      <c r="G5" s="73"/>
      <c r="H5" s="1"/>
      <c r="I5" s="1"/>
    </row>
    <row r="6" spans="1:10" ht="14.1" customHeight="1" x14ac:dyDescent="0.25">
      <c r="A6" s="109" t="s">
        <v>102</v>
      </c>
      <c r="B6" s="112"/>
      <c r="C6" s="112"/>
      <c r="D6" s="72"/>
      <c r="F6" s="74"/>
      <c r="G6" s="74"/>
    </row>
    <row r="7" spans="1:10" ht="14.1" customHeight="1" x14ac:dyDescent="0.25">
      <c r="A7" s="109" t="s">
        <v>21</v>
      </c>
      <c r="B7" s="112"/>
      <c r="C7" s="112"/>
      <c r="D7" s="72"/>
      <c r="E7" s="75"/>
      <c r="F7" s="72"/>
      <c r="G7" s="72"/>
    </row>
    <row r="8" spans="1:10" ht="14.1" customHeight="1" x14ac:dyDescent="0.25">
      <c r="A8" s="109" t="s">
        <v>22</v>
      </c>
      <c r="B8" s="109"/>
      <c r="C8" s="109"/>
      <c r="D8" s="72"/>
      <c r="E8" s="72"/>
      <c r="F8" s="72"/>
      <c r="G8" s="72"/>
    </row>
    <row r="9" spans="1:10" ht="14.1" customHeight="1" x14ac:dyDescent="0.25">
      <c r="A9" s="109" t="s">
        <v>23</v>
      </c>
      <c r="B9" s="81"/>
      <c r="C9" s="81"/>
      <c r="D9" s="72"/>
      <c r="E9" s="72"/>
      <c r="F9" s="72"/>
      <c r="G9" s="72"/>
    </row>
    <row r="10" spans="1:10" ht="14.1" customHeight="1" x14ac:dyDescent="0.25">
      <c r="A10" s="82"/>
      <c r="B10" s="81"/>
      <c r="C10" s="81"/>
      <c r="D10" s="72"/>
      <c r="E10" s="72"/>
      <c r="F10" s="72"/>
      <c r="G10" s="72"/>
    </row>
    <row r="11" spans="1:10" ht="14.1" customHeight="1" x14ac:dyDescent="0.3">
      <c r="A11" s="80" t="s">
        <v>0</v>
      </c>
      <c r="B11" s="81"/>
      <c r="C11" s="81"/>
      <c r="D11" s="72"/>
      <c r="E11" s="72"/>
      <c r="F11" s="72"/>
      <c r="G11" s="72"/>
      <c r="H11" s="2"/>
    </row>
    <row r="12" spans="1:10" ht="14.1" customHeight="1" x14ac:dyDescent="0.25">
      <c r="A12" s="84" t="s">
        <v>26</v>
      </c>
      <c r="B12" s="81"/>
      <c r="C12" s="81"/>
      <c r="D12" s="72"/>
      <c r="E12" s="72"/>
      <c r="F12" s="72"/>
      <c r="G12" s="72"/>
    </row>
    <row r="13" spans="1:10" ht="14.1" customHeight="1" x14ac:dyDescent="0.25">
      <c r="A13" s="85" t="s">
        <v>26</v>
      </c>
      <c r="B13" s="86"/>
      <c r="C13" s="86" t="s">
        <v>2</v>
      </c>
      <c r="D13" s="87" t="s">
        <v>4</v>
      </c>
      <c r="E13" s="88"/>
      <c r="F13" s="87" t="s">
        <v>8</v>
      </c>
      <c r="G13" s="89" t="s">
        <v>29</v>
      </c>
    </row>
    <row r="14" spans="1:10" ht="14.1" customHeight="1" x14ac:dyDescent="0.25">
      <c r="A14" s="90" t="s">
        <v>27</v>
      </c>
      <c r="B14" s="91"/>
      <c r="C14" s="92"/>
      <c r="D14" s="92"/>
      <c r="E14" s="92"/>
      <c r="F14" s="93" t="s">
        <v>30</v>
      </c>
      <c r="G14" s="94" t="s">
        <v>9</v>
      </c>
    </row>
    <row r="15" spans="1:10" ht="14.1" customHeight="1" x14ac:dyDescent="0.25">
      <c r="A15" s="95" t="s">
        <v>28</v>
      </c>
      <c r="B15" s="96"/>
      <c r="C15" s="97"/>
      <c r="D15" s="97"/>
      <c r="E15" s="97"/>
      <c r="F15" s="98"/>
      <c r="G15" s="99"/>
    </row>
    <row r="16" spans="1:10" ht="14.1" customHeight="1" x14ac:dyDescent="0.25">
      <c r="A16" s="29" t="s">
        <v>91</v>
      </c>
      <c r="B16" s="30"/>
      <c r="C16" s="31" t="s">
        <v>16</v>
      </c>
      <c r="D16" s="32">
        <v>4</v>
      </c>
      <c r="E16" s="31"/>
      <c r="F16" s="33">
        <f t="shared" ref="F16:F22" si="0">M18+70</f>
        <v>1580</v>
      </c>
      <c r="G16" s="34">
        <f>F16*1.21</f>
        <v>1911.8</v>
      </c>
      <c r="I16">
        <f>F16/100*7</f>
        <v>110.60000000000001</v>
      </c>
      <c r="J16">
        <f>F16+I16</f>
        <v>1690.6</v>
      </c>
    </row>
    <row r="17" spans="1:14" ht="14.1" customHeight="1" x14ac:dyDescent="0.25">
      <c r="A17" s="134" t="s">
        <v>36</v>
      </c>
      <c r="B17" s="76"/>
      <c r="C17" s="76" t="s">
        <v>16</v>
      </c>
      <c r="D17" s="135">
        <v>4</v>
      </c>
      <c r="E17" s="76"/>
      <c r="F17" s="136">
        <f t="shared" si="0"/>
        <v>1630</v>
      </c>
      <c r="G17" s="137">
        <f t="shared" ref="G17:G22" si="1">F17*1.21</f>
        <v>1972.3</v>
      </c>
      <c r="I17">
        <f>F17/100*7</f>
        <v>114.10000000000001</v>
      </c>
      <c r="J17">
        <f t="shared" ref="J17:J22" si="2">F17+I17</f>
        <v>1744.1</v>
      </c>
    </row>
    <row r="18" spans="1:14" ht="14.1" customHeight="1" x14ac:dyDescent="0.25">
      <c r="A18" s="35" t="s">
        <v>33</v>
      </c>
      <c r="B18" s="36"/>
      <c r="C18" s="36" t="s">
        <v>16</v>
      </c>
      <c r="D18" s="37">
        <v>4</v>
      </c>
      <c r="E18" s="36"/>
      <c r="F18" s="38">
        <f t="shared" si="0"/>
        <v>1730</v>
      </c>
      <c r="G18" s="39">
        <f t="shared" si="1"/>
        <v>2093.2999999999997</v>
      </c>
      <c r="I18">
        <f t="shared" ref="I18:I22" si="3">F18/100*7</f>
        <v>121.10000000000001</v>
      </c>
      <c r="J18">
        <f t="shared" si="2"/>
        <v>1851.1</v>
      </c>
      <c r="M18" s="26">
        <v>1510</v>
      </c>
      <c r="N18" s="27">
        <f>M18*1.21</f>
        <v>1827.1</v>
      </c>
    </row>
    <row r="19" spans="1:14" ht="14.1" customHeight="1" x14ac:dyDescent="0.25">
      <c r="A19" s="134" t="s">
        <v>34</v>
      </c>
      <c r="B19" s="76"/>
      <c r="C19" s="76" t="s">
        <v>16</v>
      </c>
      <c r="D19" s="135">
        <v>4</v>
      </c>
      <c r="E19" s="76"/>
      <c r="F19" s="136">
        <f t="shared" si="0"/>
        <v>1870</v>
      </c>
      <c r="G19" s="137">
        <f t="shared" si="1"/>
        <v>2262.6999999999998</v>
      </c>
      <c r="I19">
        <f t="shared" si="3"/>
        <v>130.9</v>
      </c>
      <c r="J19">
        <f t="shared" si="2"/>
        <v>2000.9</v>
      </c>
      <c r="M19" s="24">
        <v>1560</v>
      </c>
      <c r="N19" s="18">
        <f t="shared" ref="N19:N24" si="4">M19*1.21</f>
        <v>1887.6</v>
      </c>
    </row>
    <row r="20" spans="1:14" ht="14.1" customHeight="1" x14ac:dyDescent="0.25">
      <c r="A20" s="35" t="s">
        <v>35</v>
      </c>
      <c r="B20" s="36"/>
      <c r="C20" s="36" t="s">
        <v>16</v>
      </c>
      <c r="D20" s="37">
        <v>4</v>
      </c>
      <c r="E20" s="36"/>
      <c r="F20" s="38">
        <f t="shared" si="0"/>
        <v>1950</v>
      </c>
      <c r="G20" s="39">
        <f t="shared" si="1"/>
        <v>2359.5</v>
      </c>
      <c r="I20">
        <f t="shared" si="3"/>
        <v>136.5</v>
      </c>
      <c r="J20">
        <f t="shared" si="2"/>
        <v>2086.5</v>
      </c>
      <c r="M20" s="23">
        <v>1660</v>
      </c>
      <c r="N20" s="16">
        <f t="shared" si="4"/>
        <v>2008.6</v>
      </c>
    </row>
    <row r="21" spans="1:14" ht="14.1" customHeight="1" x14ac:dyDescent="0.25">
      <c r="A21" s="134" t="s">
        <v>99</v>
      </c>
      <c r="B21" s="76"/>
      <c r="C21" s="76" t="s">
        <v>16</v>
      </c>
      <c r="D21" s="135">
        <v>4</v>
      </c>
      <c r="E21" s="76"/>
      <c r="F21" s="136">
        <f t="shared" si="0"/>
        <v>2100</v>
      </c>
      <c r="G21" s="137">
        <f t="shared" si="1"/>
        <v>2541</v>
      </c>
      <c r="I21">
        <f t="shared" si="3"/>
        <v>147</v>
      </c>
      <c r="J21">
        <f t="shared" si="2"/>
        <v>2247</v>
      </c>
      <c r="M21" s="24">
        <v>1800</v>
      </c>
      <c r="N21" s="18">
        <f t="shared" si="4"/>
        <v>2178</v>
      </c>
    </row>
    <row r="22" spans="1:14" ht="14.1" customHeight="1" x14ac:dyDescent="0.25">
      <c r="A22" s="40" t="s">
        <v>31</v>
      </c>
      <c r="B22" s="36"/>
      <c r="C22" s="36" t="s">
        <v>16</v>
      </c>
      <c r="D22" s="37">
        <v>16</v>
      </c>
      <c r="E22" s="36"/>
      <c r="F22" s="38">
        <f t="shared" si="0"/>
        <v>1120</v>
      </c>
      <c r="G22" s="39">
        <f t="shared" si="1"/>
        <v>1355.2</v>
      </c>
      <c r="I22">
        <f t="shared" si="3"/>
        <v>78.399999999999991</v>
      </c>
      <c r="J22">
        <f t="shared" si="2"/>
        <v>1198.4000000000001</v>
      </c>
      <c r="K22" s="72"/>
      <c r="M22" s="23">
        <v>1880</v>
      </c>
      <c r="N22" s="16">
        <f t="shared" si="4"/>
        <v>2274.7999999999997</v>
      </c>
    </row>
    <row r="23" spans="1:14" ht="14.1" customHeight="1" x14ac:dyDescent="0.25">
      <c r="A23" s="40" t="s">
        <v>98</v>
      </c>
      <c r="B23" s="36"/>
      <c r="C23" s="36"/>
      <c r="D23" s="37"/>
      <c r="E23" s="36"/>
      <c r="F23" s="38"/>
      <c r="G23" s="39"/>
      <c r="M23" s="24">
        <v>2030</v>
      </c>
      <c r="N23" s="18">
        <f t="shared" si="4"/>
        <v>2456.2999999999997</v>
      </c>
    </row>
    <row r="24" spans="1:14" ht="14.1" customHeight="1" x14ac:dyDescent="0.25">
      <c r="A24" s="138" t="s">
        <v>31</v>
      </c>
      <c r="B24" s="139"/>
      <c r="C24" s="76" t="s">
        <v>16</v>
      </c>
      <c r="D24" s="135">
        <v>16</v>
      </c>
      <c r="E24" s="76"/>
      <c r="F24" s="136">
        <f>M26+70</f>
        <v>1060</v>
      </c>
      <c r="G24" s="137">
        <f>F24*1.21</f>
        <v>1282.5999999999999</v>
      </c>
      <c r="I24" t="e">
        <f>#REF!/100*7</f>
        <v>#REF!</v>
      </c>
      <c r="J24" t="e">
        <f>#REF!+I24</f>
        <v>#REF!</v>
      </c>
      <c r="M24" s="23">
        <v>1050</v>
      </c>
      <c r="N24" s="16">
        <f t="shared" si="4"/>
        <v>1270.5</v>
      </c>
    </row>
    <row r="25" spans="1:14" ht="14.1" customHeight="1" x14ac:dyDescent="0.25">
      <c r="A25" s="140" t="s">
        <v>32</v>
      </c>
      <c r="B25" s="141"/>
      <c r="C25" s="142"/>
      <c r="D25" s="142"/>
      <c r="E25" s="142"/>
      <c r="F25" s="142"/>
      <c r="G25" s="143"/>
      <c r="I25">
        <f>F24/100*7</f>
        <v>74.2</v>
      </c>
      <c r="J25">
        <f>F24+I25</f>
        <v>1134.2</v>
      </c>
      <c r="M25" s="23"/>
      <c r="N25" s="16"/>
    </row>
    <row r="26" spans="1:14" ht="14.1" customHeight="1" x14ac:dyDescent="0.25">
      <c r="A26" s="100" t="s">
        <v>97</v>
      </c>
      <c r="B26" s="83"/>
      <c r="C26" s="83"/>
      <c r="D26" s="76"/>
      <c r="E26" s="76"/>
      <c r="F26" s="77"/>
      <c r="G26" s="77"/>
      <c r="M26" s="24">
        <v>990</v>
      </c>
      <c r="N26" s="18">
        <f>M26*1.21</f>
        <v>1197.8999999999999</v>
      </c>
    </row>
    <row r="27" spans="1:14" ht="14.1" customHeight="1" x14ac:dyDescent="0.25">
      <c r="A27" s="85" t="s">
        <v>25</v>
      </c>
      <c r="B27" s="86" t="s">
        <v>1</v>
      </c>
      <c r="C27" s="86" t="s">
        <v>3</v>
      </c>
      <c r="D27" s="86" t="s">
        <v>2</v>
      </c>
      <c r="E27" s="86" t="s">
        <v>4</v>
      </c>
      <c r="F27" s="101" t="s">
        <v>5</v>
      </c>
      <c r="G27" s="102" t="s">
        <v>8</v>
      </c>
      <c r="M27" s="3"/>
      <c r="N27" s="28"/>
    </row>
    <row r="28" spans="1:14" ht="14.1" customHeight="1" x14ac:dyDescent="0.25">
      <c r="A28" s="103"/>
      <c r="B28" s="97"/>
      <c r="C28" s="96" t="s">
        <v>20</v>
      </c>
      <c r="D28" s="97"/>
      <c r="E28" s="97"/>
      <c r="F28" s="104"/>
      <c r="G28" s="105" t="s">
        <v>9</v>
      </c>
      <c r="M28" s="25"/>
      <c r="N28" s="25"/>
    </row>
    <row r="29" spans="1:14" ht="14.1" customHeight="1" x14ac:dyDescent="0.25">
      <c r="A29" s="144">
        <v>1</v>
      </c>
      <c r="B29" s="145" t="s">
        <v>10</v>
      </c>
      <c r="C29" s="146"/>
      <c r="D29" s="146" t="s">
        <v>6</v>
      </c>
      <c r="E29" s="145">
        <v>16</v>
      </c>
      <c r="F29" s="147">
        <f>M31+70</f>
        <v>1500</v>
      </c>
      <c r="G29" s="148">
        <f>F29*1.21</f>
        <v>1815</v>
      </c>
      <c r="I29">
        <f>F29/100*7</f>
        <v>105</v>
      </c>
      <c r="J29">
        <f>F29+I29</f>
        <v>1605</v>
      </c>
      <c r="M29" s="13" t="s">
        <v>5</v>
      </c>
      <c r="N29" s="11" t="s">
        <v>8</v>
      </c>
    </row>
    <row r="30" spans="1:14" ht="14.1" customHeight="1" x14ac:dyDescent="0.25">
      <c r="A30" s="41">
        <v>2</v>
      </c>
      <c r="B30" s="42" t="s">
        <v>10</v>
      </c>
      <c r="C30" s="43"/>
      <c r="D30" s="43" t="s">
        <v>82</v>
      </c>
      <c r="E30" s="42">
        <v>16</v>
      </c>
      <c r="F30" s="38">
        <f>M32+70</f>
        <v>1540</v>
      </c>
      <c r="G30" s="39">
        <f t="shared" ref="G30:G49" si="5">F30*1.21</f>
        <v>1863.3999999999999</v>
      </c>
      <c r="I30">
        <f t="shared" ref="I30:I49" si="6">F30/100*7</f>
        <v>107.8</v>
      </c>
      <c r="J30">
        <f t="shared" ref="J30:J49" si="7">F30+I30</f>
        <v>1647.8</v>
      </c>
      <c r="M30" s="14"/>
      <c r="N30" s="12" t="s">
        <v>9</v>
      </c>
    </row>
    <row r="31" spans="1:14" ht="14.1" customHeight="1" x14ac:dyDescent="0.25">
      <c r="A31" s="149">
        <v>3</v>
      </c>
      <c r="B31" s="150" t="s">
        <v>11</v>
      </c>
      <c r="C31" s="72" t="s">
        <v>12</v>
      </c>
      <c r="D31" s="72" t="s">
        <v>6</v>
      </c>
      <c r="E31" s="150">
        <v>16</v>
      </c>
      <c r="F31" s="136">
        <f t="shared" ref="F31:F49" si="8">M33+70</f>
        <v>1700</v>
      </c>
      <c r="G31" s="137">
        <f t="shared" si="5"/>
        <v>2057</v>
      </c>
      <c r="I31">
        <f t="shared" si="6"/>
        <v>119</v>
      </c>
      <c r="J31">
        <f t="shared" si="7"/>
        <v>1819</v>
      </c>
      <c r="M31" s="20">
        <v>1430</v>
      </c>
      <c r="N31" s="21">
        <f>M31*1.21</f>
        <v>1730.3</v>
      </c>
    </row>
    <row r="32" spans="1:14" ht="14.1" customHeight="1" x14ac:dyDescent="0.25">
      <c r="A32" s="41">
        <v>4</v>
      </c>
      <c r="B32" s="42" t="s">
        <v>11</v>
      </c>
      <c r="C32" s="43" t="s">
        <v>12</v>
      </c>
      <c r="D32" s="43" t="s">
        <v>82</v>
      </c>
      <c r="E32" s="42">
        <v>16</v>
      </c>
      <c r="F32" s="38">
        <f t="shared" si="8"/>
        <v>1720</v>
      </c>
      <c r="G32" s="39">
        <f t="shared" si="5"/>
        <v>2081.1999999999998</v>
      </c>
      <c r="I32">
        <f t="shared" si="6"/>
        <v>120.39999999999999</v>
      </c>
      <c r="J32">
        <f t="shared" si="7"/>
        <v>1840.4</v>
      </c>
      <c r="M32" s="15">
        <v>1470</v>
      </c>
      <c r="N32" s="16">
        <f t="shared" ref="N32:N51" si="9">M32*1.21</f>
        <v>1778.7</v>
      </c>
    </row>
    <row r="33" spans="1:14" ht="14.1" customHeight="1" x14ac:dyDescent="0.25">
      <c r="A33" s="149">
        <v>5</v>
      </c>
      <c r="B33" s="150" t="s">
        <v>13</v>
      </c>
      <c r="C33" s="72" t="s">
        <v>15</v>
      </c>
      <c r="D33" s="72" t="s">
        <v>6</v>
      </c>
      <c r="E33" s="150">
        <v>16</v>
      </c>
      <c r="F33" s="136">
        <f t="shared" si="8"/>
        <v>1790</v>
      </c>
      <c r="G33" s="137">
        <f t="shared" si="5"/>
        <v>2165.9</v>
      </c>
      <c r="I33">
        <f t="shared" si="6"/>
        <v>125.29999999999998</v>
      </c>
      <c r="J33">
        <f t="shared" si="7"/>
        <v>1915.3</v>
      </c>
      <c r="M33" s="17">
        <v>1630</v>
      </c>
      <c r="N33" s="18">
        <f t="shared" si="9"/>
        <v>1972.3</v>
      </c>
    </row>
    <row r="34" spans="1:14" ht="14.1" customHeight="1" x14ac:dyDescent="0.25">
      <c r="A34" s="41">
        <v>6</v>
      </c>
      <c r="B34" s="42" t="s">
        <v>13</v>
      </c>
      <c r="C34" s="43" t="s">
        <v>15</v>
      </c>
      <c r="D34" s="43" t="s">
        <v>82</v>
      </c>
      <c r="E34" s="42">
        <v>16</v>
      </c>
      <c r="F34" s="38">
        <f t="shared" si="8"/>
        <v>1790</v>
      </c>
      <c r="G34" s="39">
        <f t="shared" si="5"/>
        <v>2165.9</v>
      </c>
      <c r="I34">
        <f t="shared" si="6"/>
        <v>125.29999999999998</v>
      </c>
      <c r="J34">
        <f t="shared" si="7"/>
        <v>1915.3</v>
      </c>
      <c r="M34" s="15">
        <v>1650</v>
      </c>
      <c r="N34" s="16">
        <f t="shared" si="9"/>
        <v>1996.5</v>
      </c>
    </row>
    <row r="35" spans="1:14" ht="14.1" customHeight="1" x14ac:dyDescent="0.25">
      <c r="A35" s="149">
        <v>7</v>
      </c>
      <c r="B35" s="150" t="s">
        <v>13</v>
      </c>
      <c r="C35" s="72" t="s">
        <v>83</v>
      </c>
      <c r="D35" s="72" t="s">
        <v>6</v>
      </c>
      <c r="E35" s="150">
        <v>16</v>
      </c>
      <c r="F35" s="136">
        <f t="shared" si="8"/>
        <v>1870</v>
      </c>
      <c r="G35" s="137">
        <f t="shared" si="5"/>
        <v>2262.6999999999998</v>
      </c>
      <c r="I35">
        <f t="shared" si="6"/>
        <v>130.9</v>
      </c>
      <c r="J35">
        <f t="shared" si="7"/>
        <v>2000.9</v>
      </c>
      <c r="M35" s="17">
        <v>1720</v>
      </c>
      <c r="N35" s="18">
        <f t="shared" si="9"/>
        <v>2081.1999999999998</v>
      </c>
    </row>
    <row r="36" spans="1:14" ht="14.1" customHeight="1" x14ac:dyDescent="0.25">
      <c r="A36" s="41">
        <v>8</v>
      </c>
      <c r="B36" s="42" t="s">
        <v>13</v>
      </c>
      <c r="C36" s="43" t="s">
        <v>84</v>
      </c>
      <c r="D36" s="43" t="s">
        <v>82</v>
      </c>
      <c r="E36" s="42">
        <v>16</v>
      </c>
      <c r="F36" s="38">
        <f t="shared" si="8"/>
        <v>1880</v>
      </c>
      <c r="G36" s="39">
        <f t="shared" si="5"/>
        <v>2274.7999999999997</v>
      </c>
      <c r="I36">
        <f t="shared" si="6"/>
        <v>131.6</v>
      </c>
      <c r="J36">
        <f t="shared" si="7"/>
        <v>2011.6</v>
      </c>
      <c r="M36" s="15">
        <v>1720</v>
      </c>
      <c r="N36" s="16">
        <f t="shared" si="9"/>
        <v>2081.1999999999998</v>
      </c>
    </row>
    <row r="37" spans="1:14" ht="14.1" customHeight="1" x14ac:dyDescent="0.25">
      <c r="A37" s="149">
        <v>9</v>
      </c>
      <c r="B37" s="150" t="s">
        <v>14</v>
      </c>
      <c r="C37" s="72" t="s">
        <v>17</v>
      </c>
      <c r="D37" s="72" t="s">
        <v>6</v>
      </c>
      <c r="E37" s="150">
        <v>16</v>
      </c>
      <c r="F37" s="136">
        <f t="shared" si="8"/>
        <v>1970</v>
      </c>
      <c r="G37" s="137">
        <f t="shared" si="5"/>
        <v>2383.6999999999998</v>
      </c>
      <c r="I37">
        <f t="shared" si="6"/>
        <v>137.9</v>
      </c>
      <c r="J37">
        <f t="shared" si="7"/>
        <v>2107.9</v>
      </c>
      <c r="M37" s="17">
        <v>1800</v>
      </c>
      <c r="N37" s="18">
        <f t="shared" si="9"/>
        <v>2178</v>
      </c>
    </row>
    <row r="38" spans="1:14" ht="14.1" customHeight="1" x14ac:dyDescent="0.25">
      <c r="A38" s="41">
        <v>10</v>
      </c>
      <c r="B38" s="42" t="s">
        <v>14</v>
      </c>
      <c r="C38" s="43" t="s">
        <v>17</v>
      </c>
      <c r="D38" s="43" t="s">
        <v>82</v>
      </c>
      <c r="E38" s="42">
        <v>16</v>
      </c>
      <c r="F38" s="38">
        <f t="shared" si="8"/>
        <v>1990</v>
      </c>
      <c r="G38" s="39">
        <f t="shared" si="5"/>
        <v>2407.9</v>
      </c>
      <c r="I38">
        <f t="shared" si="6"/>
        <v>139.29999999999998</v>
      </c>
      <c r="J38">
        <f t="shared" si="7"/>
        <v>2129.3000000000002</v>
      </c>
      <c r="M38" s="15">
        <v>1810</v>
      </c>
      <c r="N38" s="16">
        <f t="shared" si="9"/>
        <v>2190.1</v>
      </c>
    </row>
    <row r="39" spans="1:14" ht="14.1" customHeight="1" x14ac:dyDescent="0.25">
      <c r="A39" s="149">
        <v>11</v>
      </c>
      <c r="B39" s="150" t="s">
        <v>18</v>
      </c>
      <c r="C39" s="72" t="s">
        <v>85</v>
      </c>
      <c r="D39" s="72" t="s">
        <v>6</v>
      </c>
      <c r="E39" s="150">
        <v>16</v>
      </c>
      <c r="F39" s="136">
        <f t="shared" si="8"/>
        <v>2100</v>
      </c>
      <c r="G39" s="137">
        <f t="shared" si="5"/>
        <v>2541</v>
      </c>
      <c r="I39">
        <f t="shared" si="6"/>
        <v>147</v>
      </c>
      <c r="J39">
        <f t="shared" si="7"/>
        <v>2247</v>
      </c>
      <c r="M39" s="17">
        <v>1900</v>
      </c>
      <c r="N39" s="18">
        <f t="shared" si="9"/>
        <v>2299</v>
      </c>
    </row>
    <row r="40" spans="1:14" ht="14.1" customHeight="1" x14ac:dyDescent="0.25">
      <c r="A40" s="41">
        <v>12</v>
      </c>
      <c r="B40" s="42" t="s">
        <v>18</v>
      </c>
      <c r="C40" s="43" t="s">
        <v>85</v>
      </c>
      <c r="D40" s="43" t="s">
        <v>82</v>
      </c>
      <c r="E40" s="42">
        <v>16</v>
      </c>
      <c r="F40" s="38">
        <f t="shared" si="8"/>
        <v>2140</v>
      </c>
      <c r="G40" s="39">
        <f t="shared" si="5"/>
        <v>2589.4</v>
      </c>
      <c r="I40">
        <f t="shared" si="6"/>
        <v>149.79999999999998</v>
      </c>
      <c r="J40">
        <f t="shared" si="7"/>
        <v>2289.8000000000002</v>
      </c>
      <c r="M40" s="15">
        <v>1920</v>
      </c>
      <c r="N40" s="16">
        <f t="shared" si="9"/>
        <v>2323.1999999999998</v>
      </c>
    </row>
    <row r="41" spans="1:14" ht="14.1" customHeight="1" x14ac:dyDescent="0.25">
      <c r="A41" s="149">
        <v>13</v>
      </c>
      <c r="B41" s="150" t="s">
        <v>18</v>
      </c>
      <c r="C41" s="72" t="s">
        <v>86</v>
      </c>
      <c r="D41" s="72" t="s">
        <v>6</v>
      </c>
      <c r="E41" s="150">
        <v>16</v>
      </c>
      <c r="F41" s="136">
        <f t="shared" si="8"/>
        <v>2150</v>
      </c>
      <c r="G41" s="137">
        <f t="shared" si="5"/>
        <v>2601.5</v>
      </c>
      <c r="I41">
        <f t="shared" si="6"/>
        <v>150.5</v>
      </c>
      <c r="J41">
        <f t="shared" si="7"/>
        <v>2300.5</v>
      </c>
      <c r="M41" s="17">
        <v>2030</v>
      </c>
      <c r="N41" s="18">
        <f t="shared" si="9"/>
        <v>2456.2999999999997</v>
      </c>
    </row>
    <row r="42" spans="1:14" ht="14.1" customHeight="1" x14ac:dyDescent="0.25">
      <c r="A42" s="41">
        <v>14</v>
      </c>
      <c r="B42" s="42" t="s">
        <v>18</v>
      </c>
      <c r="C42" s="43" t="s">
        <v>86</v>
      </c>
      <c r="D42" s="43" t="s">
        <v>82</v>
      </c>
      <c r="E42" s="42">
        <v>16</v>
      </c>
      <c r="F42" s="38">
        <f t="shared" si="8"/>
        <v>2300</v>
      </c>
      <c r="G42" s="39">
        <f t="shared" si="5"/>
        <v>2783</v>
      </c>
      <c r="I42">
        <f t="shared" si="6"/>
        <v>161</v>
      </c>
      <c r="J42">
        <f t="shared" si="7"/>
        <v>2461</v>
      </c>
      <c r="M42" s="15">
        <v>2070</v>
      </c>
      <c r="N42" s="16">
        <f t="shared" si="9"/>
        <v>2504.6999999999998</v>
      </c>
    </row>
    <row r="43" spans="1:14" ht="14.1" customHeight="1" x14ac:dyDescent="0.25">
      <c r="A43" s="149">
        <v>15</v>
      </c>
      <c r="B43" s="150" t="s">
        <v>18</v>
      </c>
      <c r="C43" s="72" t="s">
        <v>87</v>
      </c>
      <c r="D43" s="72" t="s">
        <v>88</v>
      </c>
      <c r="E43" s="150">
        <v>16</v>
      </c>
      <c r="F43" s="136">
        <f t="shared" si="8"/>
        <v>2320</v>
      </c>
      <c r="G43" s="137">
        <f t="shared" si="5"/>
        <v>2807.2</v>
      </c>
      <c r="I43">
        <f t="shared" si="6"/>
        <v>162.4</v>
      </c>
      <c r="J43">
        <f t="shared" si="7"/>
        <v>2482.4</v>
      </c>
      <c r="M43" s="17">
        <v>2080</v>
      </c>
      <c r="N43" s="18">
        <f t="shared" si="9"/>
        <v>2516.7999999999997</v>
      </c>
    </row>
    <row r="44" spans="1:14" ht="14.1" customHeight="1" x14ac:dyDescent="0.25">
      <c r="A44" s="41">
        <v>16</v>
      </c>
      <c r="B44" s="42" t="s">
        <v>18</v>
      </c>
      <c r="C44" s="43" t="s">
        <v>87</v>
      </c>
      <c r="D44" s="43" t="s">
        <v>82</v>
      </c>
      <c r="E44" s="42">
        <v>16</v>
      </c>
      <c r="F44" s="38">
        <f t="shared" si="8"/>
        <v>2420</v>
      </c>
      <c r="G44" s="39">
        <f t="shared" si="5"/>
        <v>2928.2</v>
      </c>
      <c r="I44">
        <f t="shared" si="6"/>
        <v>169.4</v>
      </c>
      <c r="J44">
        <f t="shared" si="7"/>
        <v>2589.4</v>
      </c>
      <c r="M44" s="15">
        <v>2230</v>
      </c>
      <c r="N44" s="16">
        <f t="shared" si="9"/>
        <v>2698.2999999999997</v>
      </c>
    </row>
    <row r="45" spans="1:14" ht="14.1" customHeight="1" x14ac:dyDescent="0.25">
      <c r="A45" s="149">
        <v>17</v>
      </c>
      <c r="B45" s="150" t="s">
        <v>19</v>
      </c>
      <c r="C45" s="72" t="s">
        <v>89</v>
      </c>
      <c r="D45" s="72" t="s">
        <v>6</v>
      </c>
      <c r="E45" s="150">
        <v>16</v>
      </c>
      <c r="F45" s="136">
        <f t="shared" si="8"/>
        <v>2470</v>
      </c>
      <c r="G45" s="137">
        <f t="shared" si="5"/>
        <v>2988.7</v>
      </c>
      <c r="I45">
        <f t="shared" si="6"/>
        <v>172.9</v>
      </c>
      <c r="J45">
        <f t="shared" si="7"/>
        <v>2642.9</v>
      </c>
      <c r="M45" s="17">
        <v>2250</v>
      </c>
      <c r="N45" s="18">
        <f t="shared" si="9"/>
        <v>2722.5</v>
      </c>
    </row>
    <row r="46" spans="1:14" ht="14.1" customHeight="1" x14ac:dyDescent="0.25">
      <c r="A46" s="41">
        <v>18</v>
      </c>
      <c r="B46" s="42" t="s">
        <v>19</v>
      </c>
      <c r="C46" s="43" t="s">
        <v>89</v>
      </c>
      <c r="D46" s="43" t="s">
        <v>82</v>
      </c>
      <c r="E46" s="42">
        <v>16</v>
      </c>
      <c r="F46" s="38">
        <f t="shared" si="8"/>
        <v>2590</v>
      </c>
      <c r="G46" s="39">
        <f t="shared" si="5"/>
        <v>3133.9</v>
      </c>
      <c r="I46">
        <f t="shared" si="6"/>
        <v>181.29999999999998</v>
      </c>
      <c r="J46">
        <f t="shared" si="7"/>
        <v>2771.3</v>
      </c>
      <c r="M46" s="15">
        <v>2350</v>
      </c>
      <c r="N46" s="16">
        <f t="shared" si="9"/>
        <v>2843.5</v>
      </c>
    </row>
    <row r="47" spans="1:14" ht="14.1" customHeight="1" x14ac:dyDescent="0.25">
      <c r="A47" s="149">
        <v>19</v>
      </c>
      <c r="B47" s="150" t="s">
        <v>19</v>
      </c>
      <c r="C47" s="72" t="s">
        <v>90</v>
      </c>
      <c r="D47" s="72" t="s">
        <v>6</v>
      </c>
      <c r="E47" s="150">
        <v>16</v>
      </c>
      <c r="F47" s="136">
        <f t="shared" si="8"/>
        <v>2660</v>
      </c>
      <c r="G47" s="137">
        <f t="shared" si="5"/>
        <v>3218.6</v>
      </c>
      <c r="I47">
        <f t="shared" si="6"/>
        <v>186.20000000000002</v>
      </c>
      <c r="J47">
        <f t="shared" si="7"/>
        <v>2846.2</v>
      </c>
      <c r="M47" s="17">
        <v>2400</v>
      </c>
      <c r="N47" s="18">
        <f t="shared" si="9"/>
        <v>2904</v>
      </c>
    </row>
    <row r="48" spans="1:14" ht="14.1" customHeight="1" x14ac:dyDescent="0.25">
      <c r="A48" s="41">
        <v>20</v>
      </c>
      <c r="B48" s="42" t="s">
        <v>19</v>
      </c>
      <c r="C48" s="43" t="s">
        <v>90</v>
      </c>
      <c r="D48" s="43" t="s">
        <v>82</v>
      </c>
      <c r="E48" s="42">
        <v>16</v>
      </c>
      <c r="F48" s="38">
        <f t="shared" si="8"/>
        <v>2670</v>
      </c>
      <c r="G48" s="39">
        <f t="shared" si="5"/>
        <v>3230.7</v>
      </c>
      <c r="I48">
        <f t="shared" si="6"/>
        <v>186.9</v>
      </c>
      <c r="J48">
        <f t="shared" si="7"/>
        <v>2856.9</v>
      </c>
      <c r="M48" s="15">
        <v>2520</v>
      </c>
      <c r="N48" s="16">
        <f t="shared" si="9"/>
        <v>3049.2</v>
      </c>
    </row>
    <row r="49" spans="1:14" ht="14.1" customHeight="1" x14ac:dyDescent="0.25">
      <c r="A49" s="151">
        <v>21</v>
      </c>
      <c r="B49" s="152" t="s">
        <v>96</v>
      </c>
      <c r="C49" s="142" t="s">
        <v>89</v>
      </c>
      <c r="D49" s="142" t="s">
        <v>82</v>
      </c>
      <c r="E49" s="152">
        <v>16</v>
      </c>
      <c r="F49" s="153">
        <f t="shared" si="8"/>
        <v>2855</v>
      </c>
      <c r="G49" s="154">
        <f t="shared" si="5"/>
        <v>3454.5499999999997</v>
      </c>
      <c r="I49">
        <f t="shared" si="6"/>
        <v>199.85</v>
      </c>
      <c r="J49">
        <f t="shared" si="7"/>
        <v>3054.85</v>
      </c>
      <c r="M49" s="17">
        <v>2590</v>
      </c>
      <c r="N49" s="18">
        <f t="shared" si="9"/>
        <v>3133.9</v>
      </c>
    </row>
    <row r="50" spans="1:14" ht="14.1" customHeight="1" x14ac:dyDescent="0.25">
      <c r="A50" s="73"/>
      <c r="B50" s="72"/>
      <c r="C50" s="72"/>
      <c r="D50" s="72"/>
      <c r="E50" s="72"/>
      <c r="F50" s="72"/>
      <c r="G50" s="78"/>
      <c r="M50" s="15">
        <v>2600</v>
      </c>
      <c r="N50" s="16">
        <f t="shared" si="9"/>
        <v>3146</v>
      </c>
    </row>
    <row r="51" spans="1:14" ht="14.1" customHeight="1" x14ac:dyDescent="0.25">
      <c r="A51" s="106" t="s">
        <v>24</v>
      </c>
      <c r="B51" s="72"/>
      <c r="C51" s="72"/>
      <c r="D51" s="72"/>
      <c r="E51" s="72"/>
      <c r="F51" s="72"/>
      <c r="G51" s="72"/>
      <c r="M51" s="19">
        <v>2785</v>
      </c>
      <c r="N51" s="22">
        <f t="shared" si="9"/>
        <v>3369.85</v>
      </c>
    </row>
    <row r="52" spans="1:14" ht="14.1" customHeight="1" x14ac:dyDescent="0.25">
      <c r="A52" s="72"/>
      <c r="B52" s="72"/>
      <c r="C52" s="72"/>
      <c r="D52" s="72"/>
      <c r="E52" s="72"/>
      <c r="F52" s="72"/>
      <c r="G52" s="72"/>
    </row>
    <row r="53" spans="1:14" ht="14.1" customHeight="1" x14ac:dyDescent="0.25">
      <c r="A53" s="72"/>
      <c r="B53" s="72"/>
      <c r="C53" s="72"/>
      <c r="D53" s="72"/>
      <c r="E53" s="72"/>
      <c r="F53" s="72"/>
      <c r="G53" s="72"/>
    </row>
    <row r="54" spans="1:14" ht="14.1" customHeight="1" x14ac:dyDescent="0.25">
      <c r="A54" s="72"/>
      <c r="B54" s="72"/>
      <c r="C54" s="72"/>
      <c r="D54" s="72"/>
      <c r="E54" s="72"/>
      <c r="F54" s="72"/>
      <c r="G54" s="72"/>
    </row>
    <row r="55" spans="1:14" ht="14.1" customHeight="1" x14ac:dyDescent="0.25">
      <c r="A55" s="79"/>
      <c r="B55" s="79"/>
      <c r="C55" s="79"/>
      <c r="D55" s="79"/>
      <c r="E55" s="79"/>
      <c r="F55" s="79"/>
      <c r="G55" s="72"/>
    </row>
    <row r="56" spans="1:14" ht="14.1" customHeight="1" x14ac:dyDescent="0.25">
      <c r="A56" s="72"/>
      <c r="B56" s="72"/>
      <c r="C56" s="72"/>
      <c r="D56" s="72"/>
      <c r="E56" s="72"/>
      <c r="F56" s="72"/>
      <c r="G56" s="72"/>
    </row>
    <row r="57" spans="1:14" ht="14.1" customHeight="1" x14ac:dyDescent="0.25">
      <c r="A57" s="72"/>
      <c r="B57" s="72"/>
      <c r="C57" s="72"/>
      <c r="D57" s="72"/>
      <c r="E57" s="72"/>
      <c r="F57" s="72"/>
      <c r="G57" s="72"/>
    </row>
    <row r="58" spans="1:14" ht="14.1" customHeight="1" x14ac:dyDescent="0.25"/>
  </sheetData>
  <hyperlinks>
    <hyperlink ref="F3" r:id="rId1" xr:uid="{00000000-0004-0000-0000-000000000000}"/>
  </hyperlinks>
  <pageMargins left="0.7" right="0.7" top="0.78740157499999996" bottom="0.78740157499999996" header="0.3" footer="0.3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C759-E6D2-4AB8-A5AE-C7A7BEF0F017}">
  <dimension ref="A1:M39"/>
  <sheetViews>
    <sheetView tabSelected="1" topLeftCell="A13" workbookViewId="0">
      <selection activeCell="K37" sqref="K37"/>
    </sheetView>
  </sheetViews>
  <sheetFormatPr defaultRowHeight="15" x14ac:dyDescent="0.25"/>
  <cols>
    <col min="1" max="1" width="13" customWidth="1"/>
    <col min="3" max="3" width="5.85546875" customWidth="1"/>
    <col min="4" max="4" width="1" customWidth="1"/>
    <col min="5" max="5" width="9.28515625" customWidth="1"/>
    <col min="6" max="6" width="19.42578125" customWidth="1"/>
    <col min="8" max="8" width="2" customWidth="1"/>
    <col min="9" max="9" width="9.140625" hidden="1" customWidth="1"/>
    <col min="13" max="13" width="0" hidden="1" customWidth="1"/>
  </cols>
  <sheetData>
    <row r="1" spans="1:13" x14ac:dyDescent="0.25">
      <c r="G1" s="5"/>
      <c r="H1" s="5"/>
      <c r="I1" s="6"/>
      <c r="J1" s="5"/>
    </row>
    <row r="2" spans="1:13" x14ac:dyDescent="0.25">
      <c r="G2" s="5"/>
      <c r="H2" s="5"/>
      <c r="I2" s="7"/>
      <c r="J2" s="5"/>
    </row>
    <row r="3" spans="1:13" x14ac:dyDescent="0.25">
      <c r="G3" s="5"/>
      <c r="H3" s="5"/>
      <c r="I3" s="8"/>
      <c r="J3" s="5"/>
    </row>
    <row r="4" spans="1:13" x14ac:dyDescent="0.25">
      <c r="G4" s="5"/>
      <c r="H4" s="5"/>
      <c r="I4" s="8"/>
      <c r="J4" s="5"/>
    </row>
    <row r="5" spans="1:13" x14ac:dyDescent="0.25">
      <c r="A5" s="113" t="s">
        <v>53</v>
      </c>
      <c r="B5" s="114" t="s">
        <v>66</v>
      </c>
      <c r="C5" s="115"/>
      <c r="D5" s="116"/>
      <c r="E5" s="117" t="s">
        <v>71</v>
      </c>
      <c r="F5" s="117" t="s">
        <v>72</v>
      </c>
      <c r="G5" s="5"/>
      <c r="H5" s="5"/>
      <c r="I5" s="8"/>
      <c r="J5" s="5"/>
    </row>
    <row r="6" spans="1:13" x14ac:dyDescent="0.25">
      <c r="A6" s="118"/>
      <c r="B6" s="119" t="s">
        <v>65</v>
      </c>
      <c r="C6" s="120"/>
      <c r="D6" s="121"/>
      <c r="E6" s="122" t="s">
        <v>46</v>
      </c>
      <c r="F6" s="122" t="s">
        <v>47</v>
      </c>
      <c r="G6" s="5"/>
      <c r="H6" s="5"/>
      <c r="I6" s="8"/>
      <c r="J6" s="5"/>
    </row>
    <row r="7" spans="1:13" x14ac:dyDescent="0.25">
      <c r="A7" s="44" t="s">
        <v>57</v>
      </c>
      <c r="B7" s="45" t="s">
        <v>70</v>
      </c>
      <c r="C7" s="46"/>
      <c r="D7" s="47"/>
      <c r="E7" s="48">
        <f>M7+10</f>
        <v>125</v>
      </c>
      <c r="F7" s="48">
        <f>E7*1.21</f>
        <v>151.25</v>
      </c>
      <c r="G7" s="5"/>
      <c r="H7" s="5"/>
      <c r="I7" s="8"/>
      <c r="J7" s="5"/>
      <c r="M7" s="9">
        <v>115</v>
      </c>
    </row>
    <row r="8" spans="1:13" x14ac:dyDescent="0.25">
      <c r="A8" s="49" t="s">
        <v>58</v>
      </c>
      <c r="B8" s="45" t="s">
        <v>73</v>
      </c>
      <c r="C8" s="46"/>
      <c r="D8" s="47"/>
      <c r="E8" s="48">
        <f>M8+10</f>
        <v>150</v>
      </c>
      <c r="F8" s="48">
        <f>E8*1.21</f>
        <v>181.5</v>
      </c>
      <c r="G8" s="5"/>
      <c r="H8" s="5"/>
      <c r="I8" s="8"/>
      <c r="J8" s="5"/>
      <c r="M8" s="9">
        <v>140</v>
      </c>
    </row>
    <row r="9" spans="1:13" x14ac:dyDescent="0.25">
      <c r="A9" s="49" t="s">
        <v>59</v>
      </c>
      <c r="B9" s="45" t="s">
        <v>74</v>
      </c>
      <c r="C9" s="46"/>
      <c r="D9" s="47"/>
      <c r="E9" s="48">
        <f>M9+10</f>
        <v>170</v>
      </c>
      <c r="F9" s="48">
        <f>E9*1.21</f>
        <v>205.7</v>
      </c>
      <c r="G9" s="5"/>
      <c r="H9" s="5"/>
      <c r="I9" s="8"/>
      <c r="J9" s="5"/>
      <c r="M9" s="9">
        <v>160</v>
      </c>
    </row>
    <row r="10" spans="1:13" x14ac:dyDescent="0.25">
      <c r="A10" s="49" t="s">
        <v>60</v>
      </c>
      <c r="B10" s="45" t="s">
        <v>75</v>
      </c>
      <c r="C10" s="46"/>
      <c r="D10" s="47"/>
      <c r="E10" s="48">
        <f>M10+10</f>
        <v>225</v>
      </c>
      <c r="F10" s="48">
        <f>E10*1.21</f>
        <v>272.25</v>
      </c>
      <c r="G10" s="5"/>
      <c r="H10" s="5"/>
      <c r="I10" s="8"/>
      <c r="J10" s="5"/>
      <c r="M10" s="9">
        <v>215</v>
      </c>
    </row>
    <row r="11" spans="1:13" x14ac:dyDescent="0.25">
      <c r="A11" s="49" t="s">
        <v>61</v>
      </c>
      <c r="B11" s="45" t="s">
        <v>76</v>
      </c>
      <c r="C11" s="46"/>
      <c r="D11" s="47"/>
      <c r="E11" s="48">
        <f>M11+10</f>
        <v>275</v>
      </c>
      <c r="F11" s="48">
        <f>E11*1.21</f>
        <v>332.75</v>
      </c>
      <c r="G11" s="5"/>
      <c r="H11" s="5"/>
      <c r="I11" s="7"/>
      <c r="J11" s="5"/>
      <c r="M11" s="9">
        <v>265</v>
      </c>
    </row>
    <row r="12" spans="1:13" x14ac:dyDescent="0.25">
      <c r="A12" s="49" t="s">
        <v>62</v>
      </c>
      <c r="B12" s="45" t="s">
        <v>77</v>
      </c>
      <c r="C12" s="46"/>
      <c r="D12" s="47"/>
      <c r="E12" s="48">
        <f>M12+10</f>
        <v>330</v>
      </c>
      <c r="F12" s="48">
        <f>E12*1.21</f>
        <v>399.3</v>
      </c>
      <c r="G12" s="4"/>
      <c r="H12" s="5"/>
      <c r="I12" s="5"/>
      <c r="J12" s="5"/>
      <c r="M12" s="9">
        <v>320</v>
      </c>
    </row>
    <row r="13" spans="1:13" x14ac:dyDescent="0.25">
      <c r="A13" s="49" t="s">
        <v>63</v>
      </c>
      <c r="B13" s="45" t="s">
        <v>78</v>
      </c>
      <c r="C13" s="46"/>
      <c r="D13" s="47"/>
      <c r="E13" s="48">
        <f>M13+10</f>
        <v>380</v>
      </c>
      <c r="F13" s="48">
        <f>E13*1.21</f>
        <v>459.8</v>
      </c>
      <c r="G13" s="4"/>
      <c r="H13" s="4"/>
      <c r="I13" s="5"/>
      <c r="J13" s="5"/>
      <c r="M13" s="9">
        <v>370</v>
      </c>
    </row>
    <row r="14" spans="1:13" x14ac:dyDescent="0.25">
      <c r="A14" s="50" t="s">
        <v>64</v>
      </c>
      <c r="B14" s="51" t="s">
        <v>79</v>
      </c>
      <c r="C14" s="52"/>
      <c r="D14" s="53"/>
      <c r="E14" s="48">
        <f>M14+10</f>
        <v>435</v>
      </c>
      <c r="F14" s="48">
        <f>E14*1.21</f>
        <v>526.35</v>
      </c>
      <c r="G14" s="4"/>
      <c r="H14" s="4"/>
      <c r="I14" s="5"/>
      <c r="J14" s="5"/>
      <c r="M14" s="10">
        <v>425</v>
      </c>
    </row>
    <row r="15" spans="1:13" x14ac:dyDescent="0.25">
      <c r="A15" s="45" t="s">
        <v>69</v>
      </c>
      <c r="B15" s="45" t="s">
        <v>80</v>
      </c>
      <c r="C15" s="54"/>
      <c r="D15" s="47"/>
      <c r="E15" s="48" t="s">
        <v>81</v>
      </c>
      <c r="F15" s="48" t="s">
        <v>81</v>
      </c>
      <c r="G15" s="5"/>
      <c r="H15" s="5"/>
      <c r="I15" s="5"/>
      <c r="J15" s="5"/>
    </row>
    <row r="16" spans="1:13" x14ac:dyDescent="0.25">
      <c r="B16" s="4"/>
      <c r="C16" s="4"/>
      <c r="D16" s="4"/>
      <c r="E16" s="4"/>
      <c r="F16" s="4"/>
      <c r="G16" s="5"/>
      <c r="H16" s="5"/>
      <c r="I16" s="5"/>
      <c r="J16" s="5"/>
    </row>
    <row r="17" spans="1:10" x14ac:dyDescent="0.25">
      <c r="A17" s="4" t="s">
        <v>68</v>
      </c>
      <c r="B17" s="5"/>
      <c r="C17" s="5"/>
      <c r="D17" s="5"/>
      <c r="E17" s="4"/>
      <c r="F17" s="5"/>
      <c r="I17" s="5"/>
      <c r="J17" s="5"/>
    </row>
    <row r="18" spans="1:10" x14ac:dyDescent="0.25">
      <c r="A18" s="4" t="s">
        <v>67</v>
      </c>
      <c r="B18" s="5"/>
      <c r="C18" s="5"/>
      <c r="D18" s="5"/>
      <c r="E18" s="4"/>
      <c r="F18" s="5"/>
      <c r="I18" s="5"/>
      <c r="J18" s="5"/>
    </row>
    <row r="19" spans="1:10" x14ac:dyDescent="0.25">
      <c r="A19" s="4" t="s">
        <v>92</v>
      </c>
      <c r="I19" s="5"/>
      <c r="J19" s="5"/>
    </row>
    <row r="20" spans="1:10" x14ac:dyDescent="0.25">
      <c r="I20" s="5"/>
      <c r="J20" s="5"/>
    </row>
    <row r="21" spans="1:10" x14ac:dyDescent="0.25">
      <c r="I21" s="5"/>
      <c r="J21" s="5"/>
    </row>
    <row r="22" spans="1:10" x14ac:dyDescent="0.25">
      <c r="I22" s="5"/>
      <c r="J22" s="5"/>
    </row>
    <row r="23" spans="1:10" x14ac:dyDescent="0.25">
      <c r="I23" s="5"/>
      <c r="J23" s="5"/>
    </row>
    <row r="24" spans="1:10" x14ac:dyDescent="0.25">
      <c r="I24" s="5"/>
      <c r="J24" s="5"/>
    </row>
    <row r="25" spans="1:10" x14ac:dyDescent="0.25">
      <c r="A25" s="114" t="s">
        <v>37</v>
      </c>
      <c r="B25" s="123"/>
      <c r="C25" s="123"/>
      <c r="D25" s="124"/>
      <c r="E25" s="125" t="s">
        <v>29</v>
      </c>
      <c r="F25" s="117"/>
      <c r="G25" s="125" t="s">
        <v>29</v>
      </c>
      <c r="H25" s="117"/>
      <c r="I25" s="5"/>
      <c r="J25" s="5"/>
    </row>
    <row r="26" spans="1:10" x14ac:dyDescent="0.25">
      <c r="A26" s="126" t="s">
        <v>38</v>
      </c>
      <c r="B26" s="127"/>
      <c r="C26" s="127"/>
      <c r="D26" s="128"/>
      <c r="E26" s="129" t="s">
        <v>46</v>
      </c>
      <c r="F26" s="130"/>
      <c r="G26" s="129" t="s">
        <v>47</v>
      </c>
      <c r="H26" s="130"/>
      <c r="I26" s="5"/>
      <c r="J26" s="5"/>
    </row>
    <row r="27" spans="1:10" x14ac:dyDescent="0.25">
      <c r="A27" s="45" t="s">
        <v>54</v>
      </c>
      <c r="B27" s="46"/>
      <c r="C27" s="46"/>
      <c r="D27" s="54"/>
      <c r="E27" s="55">
        <v>1000</v>
      </c>
      <c r="F27" s="56"/>
      <c r="G27" s="55">
        <f>E27*1.21</f>
        <v>1210</v>
      </c>
      <c r="H27" s="56"/>
      <c r="I27" s="5"/>
      <c r="J27" s="5"/>
    </row>
    <row r="28" spans="1:10" x14ac:dyDescent="0.25">
      <c r="A28" s="51" t="s">
        <v>55</v>
      </c>
      <c r="B28" s="57"/>
      <c r="C28" s="57"/>
      <c r="D28" s="52"/>
      <c r="E28" s="58">
        <v>2000</v>
      </c>
      <c r="F28" s="59"/>
      <c r="G28" s="55">
        <f>E28*1.21</f>
        <v>2420</v>
      </c>
      <c r="H28" s="59"/>
      <c r="I28" s="5"/>
      <c r="J28" s="5"/>
    </row>
    <row r="29" spans="1:10" x14ac:dyDescent="0.25">
      <c r="A29" s="51" t="s">
        <v>56</v>
      </c>
      <c r="B29" s="57"/>
      <c r="C29" s="57"/>
      <c r="D29" s="52"/>
      <c r="E29" s="58">
        <v>3000</v>
      </c>
      <c r="F29" s="59"/>
      <c r="G29" s="55">
        <f>E29*1.21</f>
        <v>3630</v>
      </c>
      <c r="H29" s="59"/>
      <c r="I29" s="5"/>
      <c r="J29" s="5"/>
    </row>
    <row r="30" spans="1:10" x14ac:dyDescent="0.25">
      <c r="A30" s="51" t="s">
        <v>39</v>
      </c>
      <c r="B30" s="57"/>
      <c r="C30" s="57"/>
      <c r="D30" s="52"/>
      <c r="E30" s="58">
        <v>1800</v>
      </c>
      <c r="F30" s="59"/>
      <c r="G30" s="58">
        <f>E30*1.21</f>
        <v>2178</v>
      </c>
      <c r="H30" s="59"/>
      <c r="I30" s="5"/>
      <c r="J30" s="5"/>
    </row>
    <row r="31" spans="1:10" x14ac:dyDescent="0.25">
      <c r="A31" s="51" t="s">
        <v>40</v>
      </c>
      <c r="B31" s="57"/>
      <c r="C31" s="57"/>
      <c r="D31" s="57"/>
      <c r="E31" s="58">
        <v>2200</v>
      </c>
      <c r="F31" s="59"/>
      <c r="G31" s="60">
        <f>E31*1.21</f>
        <v>2662</v>
      </c>
      <c r="H31" s="59"/>
      <c r="I31" s="5"/>
      <c r="J31" s="5"/>
    </row>
    <row r="32" spans="1:10" x14ac:dyDescent="0.25">
      <c r="A32" s="61" t="s">
        <v>48</v>
      </c>
      <c r="B32" s="62"/>
      <c r="C32" s="62"/>
      <c r="D32" s="62"/>
      <c r="E32" s="63"/>
      <c r="F32" s="64" t="s">
        <v>52</v>
      </c>
      <c r="G32" s="65"/>
      <c r="H32" s="64"/>
    </row>
    <row r="33" spans="1:8" x14ac:dyDescent="0.25">
      <c r="A33" s="61" t="s">
        <v>41</v>
      </c>
      <c r="B33" s="62"/>
      <c r="C33" s="62"/>
      <c r="D33" s="66"/>
      <c r="E33" s="67">
        <v>130</v>
      </c>
      <c r="F33" s="64" t="s">
        <v>50</v>
      </c>
      <c r="G33" s="68">
        <v>157</v>
      </c>
      <c r="H33" s="64"/>
    </row>
    <row r="34" spans="1:8" x14ac:dyDescent="0.25">
      <c r="A34" s="45" t="s">
        <v>42</v>
      </c>
      <c r="B34" s="46"/>
      <c r="C34" s="46"/>
      <c r="D34" s="54"/>
      <c r="E34" s="55">
        <v>60</v>
      </c>
      <c r="F34" s="56" t="s">
        <v>51</v>
      </c>
      <c r="G34" s="58">
        <v>73</v>
      </c>
      <c r="H34" s="56"/>
    </row>
    <row r="35" spans="1:8" x14ac:dyDescent="0.25">
      <c r="A35" s="45" t="s">
        <v>43</v>
      </c>
      <c r="B35" s="46"/>
      <c r="C35" s="46"/>
      <c r="D35" s="54"/>
      <c r="E35" s="55">
        <v>2000</v>
      </c>
      <c r="F35" s="56" t="s">
        <v>49</v>
      </c>
      <c r="G35" s="58">
        <f>E35*1.21</f>
        <v>2420</v>
      </c>
      <c r="H35" s="56"/>
    </row>
    <row r="36" spans="1:8" x14ac:dyDescent="0.25">
      <c r="A36" s="45" t="s">
        <v>44</v>
      </c>
      <c r="B36" s="46"/>
      <c r="C36" s="46"/>
      <c r="D36" s="54"/>
      <c r="E36" s="55">
        <v>500</v>
      </c>
      <c r="F36" s="56" t="s">
        <v>49</v>
      </c>
      <c r="G36" s="58">
        <f>E36*1.21</f>
        <v>605</v>
      </c>
      <c r="H36" s="56"/>
    </row>
    <row r="37" spans="1:8" x14ac:dyDescent="0.25">
      <c r="A37" s="45" t="s">
        <v>45</v>
      </c>
      <c r="B37" s="46"/>
      <c r="C37" s="46"/>
      <c r="D37" s="54"/>
      <c r="E37" s="55">
        <v>800</v>
      </c>
      <c r="F37" s="56" t="s">
        <v>49</v>
      </c>
      <c r="G37" s="55">
        <f>E37*1.21</f>
        <v>968</v>
      </c>
      <c r="H37" s="56"/>
    </row>
    <row r="39" spans="1:8" x14ac:dyDescent="0.25">
      <c r="A39" s="131" t="s">
        <v>93</v>
      </c>
      <c r="B39" s="132"/>
      <c r="C39" s="132"/>
      <c r="D39" s="133"/>
      <c r="E39" s="69">
        <v>750</v>
      </c>
      <c r="F39" s="54" t="s">
        <v>94</v>
      </c>
      <c r="G39" s="70">
        <v>908</v>
      </c>
      <c r="H39" s="7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betonových směsí</vt:lpstr>
      <vt:lpstr>čerpání a doprava betonu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Nesládková</dc:creator>
  <cp:lastModifiedBy>Lenka Nesládková</cp:lastModifiedBy>
  <cp:lastPrinted>2020-07-30T07:46:42Z</cp:lastPrinted>
  <dcterms:created xsi:type="dcterms:W3CDTF">2018-03-28T12:10:15Z</dcterms:created>
  <dcterms:modified xsi:type="dcterms:W3CDTF">2020-07-30T07:46:56Z</dcterms:modified>
</cp:coreProperties>
</file>